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420" windowHeight="110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1" i="1" l="1"/>
  <c r="D21" i="1" l="1"/>
  <c r="F9" i="1"/>
  <c r="H13" i="1"/>
  <c r="H31" i="1"/>
  <c r="H12" i="1"/>
  <c r="H10" i="1"/>
  <c r="F21" i="1"/>
  <c r="H30" i="1"/>
  <c r="H29" i="1"/>
  <c r="H28" i="1"/>
  <c r="H27" i="1"/>
  <c r="H26" i="1"/>
  <c r="H25" i="1"/>
  <c r="H24" i="1"/>
  <c r="H23" i="1"/>
  <c r="H22" i="1"/>
  <c r="J33" i="1"/>
  <c r="D20" i="1"/>
  <c r="H20" i="1" s="1"/>
  <c r="D19" i="1"/>
  <c r="H19" i="1" s="1"/>
  <c r="D18" i="1"/>
  <c r="H18" i="1" s="1"/>
  <c r="D17" i="1"/>
  <c r="H17" i="1" s="1"/>
  <c r="D16" i="1"/>
  <c r="H16" i="1" s="1"/>
  <c r="D15" i="1"/>
  <c r="H15" i="1" s="1"/>
  <c r="D14" i="1"/>
  <c r="H14" i="1" s="1"/>
  <c r="D9" i="1"/>
  <c r="H9" i="1" l="1"/>
  <c r="F32" i="1"/>
  <c r="D32" i="1"/>
  <c r="H21" i="1"/>
  <c r="H32" i="1" l="1"/>
</calcChain>
</file>

<file path=xl/sharedStrings.xml><?xml version="1.0" encoding="utf-8"?>
<sst xmlns="http://schemas.openxmlformats.org/spreadsheetml/2006/main" count="45" uniqueCount="35">
  <si>
    <t>1. Затраты по управлению, содержанию и текущему ремонту общего имущества МКД</t>
  </si>
  <si>
    <t>№</t>
  </si>
  <si>
    <t>Статьи затрат</t>
  </si>
  <si>
    <t>Плановые затраты</t>
  </si>
  <si>
    <t>Фактические затраты</t>
  </si>
  <si>
    <t>Разница (на лицевом счете дома)</t>
  </si>
  <si>
    <t>Тариф</t>
  </si>
  <si>
    <t>Остаток с прошлого отчетного периода</t>
  </si>
  <si>
    <t>Подготовка МКД к сезонной эксплуатации</t>
  </si>
  <si>
    <t>промывка сист.отопл.</t>
  </si>
  <si>
    <t>0.00</t>
  </si>
  <si>
    <t>Проведение технических осмотров и мелкого ремонта МКД</t>
  </si>
  <si>
    <t>Аварийно-диспетчерское обслуживание, устранение аварий</t>
  </si>
  <si>
    <t>Влажная уборка, подметание полов, уборка прилегающей территории</t>
  </si>
  <si>
    <t>На текущий ремонт (материалы)</t>
  </si>
  <si>
    <t>ИТОГО</t>
  </si>
  <si>
    <t>Сторонняя организация (БРЦ) прием платежей и выдача справок (9%)</t>
  </si>
  <si>
    <t>Организация эксплуатации и обслуживания МКД</t>
  </si>
  <si>
    <t>Организация работы Совета дома (Вознаграждение членам совета дома, организация собраний, затараты членов Совета дома в процессе выполнения своих обязаггостей)</t>
  </si>
  <si>
    <t>Прверка вентиляционных каналов</t>
  </si>
  <si>
    <t>Отчет ООО "УК БАЛТРАСТ" о выполнении договора обслуживания МКД № 5 по ул Свердлова, п. Балезино с нарастающим итогом с 01 января 2017 г. по 31 декабря 2017 г.</t>
  </si>
  <si>
    <t>Акт № 36 от 13.01.17г.</t>
  </si>
  <si>
    <t>Локально-сметный расчет № 18</t>
  </si>
  <si>
    <t>Локально-сметный расчет № 13</t>
  </si>
  <si>
    <t>Акт № от 03.03.17-21.03.17г</t>
  </si>
  <si>
    <t>Акт № 66 от 02.03.2017г.</t>
  </si>
  <si>
    <t>Акт № 314 от 21.03.2017г.</t>
  </si>
  <si>
    <t>Акт № 206 от 23.05.2017г.</t>
  </si>
  <si>
    <t>Акт от 30.06.2017-12.07.2017г.</t>
  </si>
  <si>
    <t>Акт от 27.08.2017г.</t>
  </si>
  <si>
    <t>Акт № 445 от 19.10.2017г.</t>
  </si>
  <si>
    <t>Акт № 451 от 25.10.2017г.</t>
  </si>
  <si>
    <t>Контрольно-измерительные работы электрохозяйства МКД</t>
  </si>
  <si>
    <t>Вывоз ТБО (с 01.01.2017г. Стоимость вывоза ТБО составляет 3.34 руб. с 1 м2)</t>
  </si>
  <si>
    <t>Директор ООО "УК БалТраст"                             А.В. Ельцов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</si>
</sst>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/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wrapText="1"/>
    </xf>
    <xf numFmtId="2" fontId="1" fillId="5" borderId="5" xfId="0" applyNumberFormat="1" applyFont="1" applyFill="1" applyBorder="1" applyAlignment="1">
      <alignment horizontal="center" vertical="top"/>
    </xf>
    <xf numFmtId="164" fontId="1" fillId="5" borderId="5" xfId="0" applyNumberFormat="1" applyFont="1" applyFill="1" applyBorder="1" applyAlignment="1">
      <alignment horizontal="center" vertical="top"/>
    </xf>
    <xf numFmtId="1" fontId="1" fillId="4" borderId="5" xfId="0" applyNumberFormat="1" applyFont="1" applyFill="1" applyBorder="1" applyAlignment="1">
      <alignment horizontal="center" vertical="top"/>
    </xf>
    <xf numFmtId="2" fontId="1" fillId="3" borderId="5" xfId="0" applyNumberFormat="1" applyFont="1" applyFill="1" applyBorder="1" applyAlignment="1">
      <alignment wrapText="1"/>
    </xf>
    <xf numFmtId="2" fontId="2" fillId="4" borderId="5" xfId="0" applyNumberFormat="1" applyFont="1" applyFill="1" applyBorder="1" applyAlignment="1">
      <alignment vertical="top"/>
    </xf>
    <xf numFmtId="2" fontId="2" fillId="5" borderId="5" xfId="0" applyNumberFormat="1" applyFont="1" applyFill="1" applyBorder="1" applyAlignment="1">
      <alignment wrapText="1"/>
    </xf>
    <xf numFmtId="2" fontId="2" fillId="5" borderId="5" xfId="0" applyNumberFormat="1" applyFont="1" applyFill="1" applyBorder="1" applyAlignment="1">
      <alignment vertical="top"/>
    </xf>
    <xf numFmtId="2" fontId="2" fillId="3" borderId="5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vertical="top"/>
    </xf>
    <xf numFmtId="2" fontId="1" fillId="2" borderId="7" xfId="0" applyNumberFormat="1" applyFont="1" applyFill="1" applyBorder="1" applyAlignment="1">
      <alignment vertical="top"/>
    </xf>
    <xf numFmtId="0" fontId="2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wrapText="1"/>
    </xf>
    <xf numFmtId="2" fontId="2" fillId="5" borderId="5" xfId="0" applyNumberFormat="1" applyFont="1" applyFill="1" applyBorder="1" applyAlignment="1">
      <alignment horizontal="center" wrapText="1"/>
    </xf>
    <xf numFmtId="2" fontId="2" fillId="5" borderId="8" xfId="0" applyNumberFormat="1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2" fontId="2" fillId="4" borderId="8" xfId="0" applyNumberFormat="1" applyFont="1" applyFill="1" applyBorder="1" applyAlignment="1">
      <alignment horizontal="center" wrapText="1"/>
    </xf>
    <xf numFmtId="2" fontId="2" fillId="4" borderId="9" xfId="0" applyNumberFormat="1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2" fontId="2" fillId="4" borderId="5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2" fontId="2" fillId="5" borderId="9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2" fontId="6" fillId="3" borderId="5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2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28" zoomScale="150" zoomScaleNormal="150" workbookViewId="0">
      <selection activeCell="A31" sqref="A31"/>
    </sheetView>
  </sheetViews>
  <sheetFormatPr defaultRowHeight="14.5" x14ac:dyDescent="0.35"/>
  <cols>
    <col min="5" max="5" width="5.453125" customWidth="1"/>
    <col min="7" max="7" width="4.7265625" customWidth="1"/>
    <col min="9" max="9" width="7" customWidth="1"/>
  </cols>
  <sheetData>
    <row r="1" spans="1:20" x14ac:dyDescent="0.3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2"/>
      <c r="B4" s="2"/>
      <c r="C4" s="2"/>
      <c r="D4" s="2"/>
      <c r="E4" s="2"/>
      <c r="F4" s="2"/>
      <c r="G4" s="3">
        <v>12.5</v>
      </c>
      <c r="H4" s="3">
        <v>12</v>
      </c>
      <c r="I4" s="22">
        <v>1438.86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6" thickBot="1" x14ac:dyDescent="0.4">
      <c r="A5" s="4" t="s">
        <v>0</v>
      </c>
      <c r="B5" s="5"/>
      <c r="C5" s="5"/>
      <c r="D5" s="5"/>
      <c r="E5" s="5"/>
      <c r="F5" s="5"/>
      <c r="G5" s="5"/>
      <c r="H5" s="5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7"/>
      <c r="B6" s="7"/>
      <c r="C6" s="7"/>
      <c r="D6" s="7"/>
      <c r="E6" s="7"/>
      <c r="F6" s="7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2.75" customHeight="1" x14ac:dyDescent="0.35">
      <c r="A7" s="8" t="s">
        <v>1</v>
      </c>
      <c r="B7" s="48" t="s">
        <v>2</v>
      </c>
      <c r="C7" s="48"/>
      <c r="D7" s="49" t="s">
        <v>3</v>
      </c>
      <c r="E7" s="49"/>
      <c r="F7" s="49" t="s">
        <v>4</v>
      </c>
      <c r="G7" s="49"/>
      <c r="H7" s="49" t="s">
        <v>5</v>
      </c>
      <c r="I7" s="49"/>
      <c r="J7" s="9" t="s">
        <v>6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4.5" customHeight="1" x14ac:dyDescent="0.35">
      <c r="A8" s="11">
        <v>1</v>
      </c>
      <c r="B8" s="50" t="s">
        <v>7</v>
      </c>
      <c r="C8" s="50"/>
      <c r="D8" s="51">
        <v>-12683.06</v>
      </c>
      <c r="E8" s="52"/>
      <c r="F8" s="50"/>
      <c r="G8" s="50"/>
      <c r="H8" s="50"/>
      <c r="I8" s="50"/>
      <c r="J8" s="17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42.75" customHeight="1" x14ac:dyDescent="0.35">
      <c r="A9" s="12">
        <v>2</v>
      </c>
      <c r="B9" s="38" t="s">
        <v>8</v>
      </c>
      <c r="C9" s="38"/>
      <c r="D9" s="40">
        <f>SUM(J9*I4*H4)</f>
        <v>23827.521599999996</v>
      </c>
      <c r="E9" s="40"/>
      <c r="F9" s="40">
        <f>SUM(F10:G13)</f>
        <v>16791.61</v>
      </c>
      <c r="G9" s="40"/>
      <c r="H9" s="40">
        <f t="shared" ref="H9:H21" si="0">SUM(D9-F9)</f>
        <v>7035.9115999999958</v>
      </c>
      <c r="I9" s="39"/>
      <c r="J9" s="18">
        <v>1.38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0" customHeight="1" x14ac:dyDescent="0.35">
      <c r="A10" s="15">
        <v>2.1</v>
      </c>
      <c r="B10" s="41" t="s">
        <v>9</v>
      </c>
      <c r="C10" s="41"/>
      <c r="D10" s="26">
        <v>0</v>
      </c>
      <c r="E10" s="26"/>
      <c r="F10" s="24">
        <v>11910.29</v>
      </c>
      <c r="G10" s="24"/>
      <c r="H10" s="24">
        <f t="shared" si="0"/>
        <v>-11910.29</v>
      </c>
      <c r="I10" s="24"/>
      <c r="J10" s="19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0" customHeight="1" x14ac:dyDescent="0.35">
      <c r="A11" s="15">
        <v>2.2000000000000002</v>
      </c>
      <c r="B11" s="25" t="s">
        <v>26</v>
      </c>
      <c r="C11" s="25"/>
      <c r="D11" s="26">
        <v>0</v>
      </c>
      <c r="E11" s="26"/>
      <c r="F11" s="26">
        <v>1275</v>
      </c>
      <c r="G11" s="26"/>
      <c r="H11" s="26">
        <f t="shared" si="0"/>
        <v>-1275</v>
      </c>
      <c r="I11" s="24"/>
      <c r="J11" s="20" t="s">
        <v>10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8.25" customHeight="1" x14ac:dyDescent="0.35">
      <c r="A12" s="15">
        <v>2.2999999999999998</v>
      </c>
      <c r="B12" s="42" t="s">
        <v>19</v>
      </c>
      <c r="C12" s="43"/>
      <c r="D12" s="27">
        <v>0</v>
      </c>
      <c r="E12" s="44"/>
      <c r="F12" s="27">
        <v>1260</v>
      </c>
      <c r="G12" s="44"/>
      <c r="H12" s="27">
        <f>SUM(D12-F12)</f>
        <v>-1260</v>
      </c>
      <c r="I12" s="28"/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66.75" customHeight="1" x14ac:dyDescent="0.35">
      <c r="A13" s="15">
        <v>2.4</v>
      </c>
      <c r="B13" s="42" t="s">
        <v>32</v>
      </c>
      <c r="C13" s="43"/>
      <c r="D13" s="27">
        <v>0</v>
      </c>
      <c r="E13" s="44"/>
      <c r="F13" s="27">
        <v>2346.3200000000002</v>
      </c>
      <c r="G13" s="44"/>
      <c r="H13" s="27">
        <f>SUM(D13-F13)</f>
        <v>-2346.3200000000002</v>
      </c>
      <c r="I13" s="28"/>
      <c r="J13" s="19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51.75" customHeight="1" x14ac:dyDescent="0.35">
      <c r="A14" s="12">
        <v>3</v>
      </c>
      <c r="B14" s="38" t="s">
        <v>11</v>
      </c>
      <c r="C14" s="38"/>
      <c r="D14" s="39">
        <f>SUM(J14*I4*H4)</f>
        <v>8633.16</v>
      </c>
      <c r="E14" s="39"/>
      <c r="F14" s="40">
        <v>0</v>
      </c>
      <c r="G14" s="40"/>
      <c r="H14" s="39">
        <f t="shared" si="0"/>
        <v>8633.16</v>
      </c>
      <c r="I14" s="39"/>
      <c r="J14" s="18">
        <v>0.5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51" customHeight="1" x14ac:dyDescent="0.35">
      <c r="A15" s="12">
        <v>4</v>
      </c>
      <c r="B15" s="38" t="s">
        <v>12</v>
      </c>
      <c r="C15" s="38"/>
      <c r="D15" s="40">
        <f>SUM(J15*I4*H4)</f>
        <v>27626.112000000001</v>
      </c>
      <c r="E15" s="40"/>
      <c r="F15" s="39">
        <v>27626.11</v>
      </c>
      <c r="G15" s="39"/>
      <c r="H15" s="40">
        <f t="shared" si="0"/>
        <v>2.0000000004074536E-3</v>
      </c>
      <c r="I15" s="40"/>
      <c r="J15" s="18">
        <v>1.6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55.5" customHeight="1" x14ac:dyDescent="0.35">
      <c r="A16" s="16">
        <v>5</v>
      </c>
      <c r="B16" s="38" t="s">
        <v>33</v>
      </c>
      <c r="C16" s="38"/>
      <c r="D16" s="40">
        <f>SUM(J16*I4*H4)</f>
        <v>51280.970400000006</v>
      </c>
      <c r="E16" s="40"/>
      <c r="F16" s="39">
        <v>51280.97</v>
      </c>
      <c r="G16" s="39"/>
      <c r="H16" s="40">
        <f t="shared" si="0"/>
        <v>4.0000000444706529E-4</v>
      </c>
      <c r="I16" s="39"/>
      <c r="J16" s="18">
        <v>2.97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54" customHeight="1" x14ac:dyDescent="0.35">
      <c r="A17" s="16">
        <v>6</v>
      </c>
      <c r="B17" s="38" t="s">
        <v>13</v>
      </c>
      <c r="C17" s="38"/>
      <c r="D17" s="40">
        <f>SUM(J17*I4*H4)</f>
        <v>27280.785599999999</v>
      </c>
      <c r="E17" s="40"/>
      <c r="F17" s="39">
        <v>27280.79</v>
      </c>
      <c r="G17" s="39"/>
      <c r="H17" s="40">
        <f t="shared" si="0"/>
        <v>-4.4000000016239937E-3</v>
      </c>
      <c r="I17" s="39"/>
      <c r="J17" s="18">
        <v>1.58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51" customHeight="1" x14ac:dyDescent="0.35">
      <c r="A18" s="16">
        <v>7</v>
      </c>
      <c r="B18" s="38" t="s">
        <v>16</v>
      </c>
      <c r="C18" s="38"/>
      <c r="D18" s="40">
        <f>SUM(J18*I4*H4)</f>
        <v>19510.941599999995</v>
      </c>
      <c r="E18" s="40"/>
      <c r="F18" s="39">
        <v>19510.939999999999</v>
      </c>
      <c r="G18" s="39"/>
      <c r="H18" s="40">
        <f t="shared" si="0"/>
        <v>1.5999999959603883E-3</v>
      </c>
      <c r="I18" s="39"/>
      <c r="J18" s="18">
        <v>1.1299999999999999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43.5" customHeight="1" x14ac:dyDescent="0.35">
      <c r="A19" s="16">
        <v>8</v>
      </c>
      <c r="B19" s="30" t="s">
        <v>17</v>
      </c>
      <c r="C19" s="31"/>
      <c r="D19" s="32">
        <f>SUM(J19*I4*H4)</f>
        <v>15021.698399999999</v>
      </c>
      <c r="E19" s="33"/>
      <c r="F19" s="34">
        <v>15021.7</v>
      </c>
      <c r="G19" s="35"/>
      <c r="H19" s="32">
        <f t="shared" si="0"/>
        <v>-1.6000000014173565E-3</v>
      </c>
      <c r="I19" s="36"/>
      <c r="J19" s="18">
        <v>0.87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8.25" customHeight="1" x14ac:dyDescent="0.35">
      <c r="A20" s="16">
        <v>9</v>
      </c>
      <c r="B20" s="30" t="s">
        <v>18</v>
      </c>
      <c r="C20" s="37"/>
      <c r="D20" s="32">
        <f>SUM(J20*I4*H4)</f>
        <v>8633.16</v>
      </c>
      <c r="E20" s="36"/>
      <c r="F20" s="34">
        <v>9936.75</v>
      </c>
      <c r="G20" s="36"/>
      <c r="H20" s="32">
        <f t="shared" si="0"/>
        <v>-1303.5900000000001</v>
      </c>
      <c r="I20" s="36"/>
      <c r="J20" s="18">
        <v>0.5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7.75" customHeight="1" x14ac:dyDescent="0.35">
      <c r="A21" s="16">
        <v>10</v>
      </c>
      <c r="B21" s="38" t="s">
        <v>14</v>
      </c>
      <c r="C21" s="38"/>
      <c r="D21" s="40">
        <f>SUM(J21*I4*H4)</f>
        <v>34014.650399999999</v>
      </c>
      <c r="E21" s="39"/>
      <c r="F21" s="40">
        <f>SUM(F22:G30)</f>
        <v>72796.889999999985</v>
      </c>
      <c r="G21" s="39"/>
      <c r="H21" s="40">
        <f t="shared" si="0"/>
        <v>-38782.239599999986</v>
      </c>
      <c r="I21" s="39"/>
      <c r="J21" s="18">
        <v>1.97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7" customHeight="1" x14ac:dyDescent="0.35">
      <c r="A22" s="15">
        <v>10.1</v>
      </c>
      <c r="B22" s="25" t="s">
        <v>21</v>
      </c>
      <c r="C22" s="25"/>
      <c r="D22" s="26">
        <v>0</v>
      </c>
      <c r="E22" s="26"/>
      <c r="F22" s="24">
        <v>121.94</v>
      </c>
      <c r="G22" s="24"/>
      <c r="H22" s="26">
        <f t="shared" ref="H22:H30" si="1">SUM(D22-F22)</f>
        <v>-121.94</v>
      </c>
      <c r="I22" s="24"/>
      <c r="J22" s="20" t="s">
        <v>10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8.5" customHeight="1" x14ac:dyDescent="0.35">
      <c r="A23" s="15">
        <v>10.199999999999999</v>
      </c>
      <c r="B23" s="25" t="s">
        <v>22</v>
      </c>
      <c r="C23" s="25"/>
      <c r="D23" s="26">
        <v>0</v>
      </c>
      <c r="E23" s="26"/>
      <c r="F23" s="26">
        <v>36595</v>
      </c>
      <c r="G23" s="26"/>
      <c r="H23" s="26">
        <f t="shared" si="1"/>
        <v>-36595</v>
      </c>
      <c r="I23" s="24"/>
      <c r="J23" s="20" t="s">
        <v>10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1.5" customHeight="1" x14ac:dyDescent="0.35">
      <c r="A24" s="15">
        <v>10.3</v>
      </c>
      <c r="B24" s="25" t="s">
        <v>23</v>
      </c>
      <c r="C24" s="25"/>
      <c r="D24" s="26">
        <v>0</v>
      </c>
      <c r="E24" s="26"/>
      <c r="F24" s="26">
        <v>24135</v>
      </c>
      <c r="G24" s="26"/>
      <c r="H24" s="26">
        <f t="shared" si="1"/>
        <v>-24135</v>
      </c>
      <c r="I24" s="24"/>
      <c r="J24" s="20" t="s">
        <v>10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9.25" customHeight="1" x14ac:dyDescent="0.35">
      <c r="A25" s="15">
        <v>10.4</v>
      </c>
      <c r="B25" s="25" t="s">
        <v>24</v>
      </c>
      <c r="C25" s="25"/>
      <c r="D25" s="26">
        <v>0</v>
      </c>
      <c r="E25" s="26"/>
      <c r="F25" s="26">
        <v>3783.77</v>
      </c>
      <c r="G25" s="26"/>
      <c r="H25" s="26">
        <f t="shared" si="1"/>
        <v>-3783.77</v>
      </c>
      <c r="I25" s="24"/>
      <c r="J25" s="20" t="s">
        <v>10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7" customHeight="1" x14ac:dyDescent="0.35">
      <c r="A26" s="15">
        <v>10.5</v>
      </c>
      <c r="B26" s="25" t="s">
        <v>25</v>
      </c>
      <c r="C26" s="25"/>
      <c r="D26" s="26">
        <v>0</v>
      </c>
      <c r="E26" s="26"/>
      <c r="F26" s="26">
        <v>3409.58</v>
      </c>
      <c r="G26" s="26"/>
      <c r="H26" s="26">
        <f t="shared" si="1"/>
        <v>-3409.58</v>
      </c>
      <c r="I26" s="24"/>
      <c r="J26" s="20" t="s">
        <v>10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3.25" customHeight="1" x14ac:dyDescent="0.35">
      <c r="A27" s="15">
        <v>10.6</v>
      </c>
      <c r="B27" s="25" t="s">
        <v>27</v>
      </c>
      <c r="C27" s="25"/>
      <c r="D27" s="26">
        <v>0</v>
      </c>
      <c r="E27" s="26"/>
      <c r="F27" s="26">
        <v>332.7</v>
      </c>
      <c r="G27" s="26"/>
      <c r="H27" s="26">
        <f t="shared" si="1"/>
        <v>-332.7</v>
      </c>
      <c r="I27" s="24"/>
      <c r="J27" s="20" t="s">
        <v>10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0" customHeight="1" x14ac:dyDescent="0.35">
      <c r="A28" s="15">
        <v>10.7</v>
      </c>
      <c r="B28" s="25" t="s">
        <v>28</v>
      </c>
      <c r="C28" s="25"/>
      <c r="D28" s="26">
        <v>0</v>
      </c>
      <c r="E28" s="26"/>
      <c r="F28" s="26">
        <v>3227.34</v>
      </c>
      <c r="G28" s="26"/>
      <c r="H28" s="26">
        <f t="shared" si="1"/>
        <v>-3227.34</v>
      </c>
      <c r="I28" s="24"/>
      <c r="J28" s="20" t="s">
        <v>10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5.5" customHeight="1" x14ac:dyDescent="0.35">
      <c r="A29" s="14">
        <v>10.8</v>
      </c>
      <c r="B29" s="25" t="s">
        <v>29</v>
      </c>
      <c r="C29" s="25"/>
      <c r="D29" s="26">
        <v>0</v>
      </c>
      <c r="E29" s="26"/>
      <c r="F29" s="26">
        <v>472.5</v>
      </c>
      <c r="G29" s="26"/>
      <c r="H29" s="26">
        <f t="shared" si="1"/>
        <v>-472.5</v>
      </c>
      <c r="I29" s="24"/>
      <c r="J29" s="20" t="s">
        <v>10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9.25" customHeight="1" x14ac:dyDescent="0.35">
      <c r="A30" s="14">
        <v>10.9</v>
      </c>
      <c r="B30" s="25" t="s">
        <v>30</v>
      </c>
      <c r="C30" s="25"/>
      <c r="D30" s="26">
        <v>0</v>
      </c>
      <c r="E30" s="26"/>
      <c r="F30" s="26">
        <v>719.06</v>
      </c>
      <c r="G30" s="26"/>
      <c r="H30" s="26">
        <f t="shared" si="1"/>
        <v>-719.06</v>
      </c>
      <c r="I30" s="24"/>
      <c r="J30" s="20" t="s">
        <v>10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8.5" customHeight="1" x14ac:dyDescent="0.35">
      <c r="A31" s="14">
        <v>10.1</v>
      </c>
      <c r="B31" s="25" t="s">
        <v>31</v>
      </c>
      <c r="C31" s="25"/>
      <c r="D31" s="26">
        <v>0</v>
      </c>
      <c r="E31" s="26"/>
      <c r="F31" s="26">
        <v>579.16</v>
      </c>
      <c r="G31" s="26"/>
      <c r="H31" s="26">
        <f t="shared" ref="H31" si="2">SUM(D31-F31)</f>
        <v>-579.16</v>
      </c>
      <c r="I31" s="24"/>
      <c r="J31" s="20" t="s">
        <v>10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8.5" customHeight="1" x14ac:dyDescent="0.35">
      <c r="A32" s="13"/>
      <c r="B32" s="53" t="s">
        <v>15</v>
      </c>
      <c r="C32" s="53"/>
      <c r="D32" s="54">
        <f>SUM(D21+D20+D19+D18+D17+D16+D15+D14+D9)</f>
        <v>215829.00000000003</v>
      </c>
      <c r="E32" s="55"/>
      <c r="F32" s="54">
        <f>SUM(F9+F14+F15+F16+F17+F18+F19+F20+F21)</f>
        <v>240245.76000000001</v>
      </c>
      <c r="G32" s="55"/>
      <c r="H32" s="56">
        <f>SUM(D32-F32+D8)</f>
        <v>-37099.819999999978</v>
      </c>
      <c r="I32" s="57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8.5" customHeight="1" thickBot="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23">
        <f>SUM(J9+J14+J15+J16+J17+J18+J19+J20+J21)</f>
        <v>12.5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8.5" customHeight="1" thickBo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28.5" customHeight="1" thickBot="1" x14ac:dyDescent="0.4">
      <c r="A35" s="6"/>
      <c r="B35" s="6"/>
      <c r="C35" s="45" t="s">
        <v>34</v>
      </c>
      <c r="D35" s="46"/>
      <c r="E35" s="46"/>
      <c r="F35" s="46"/>
      <c r="G35" s="46"/>
      <c r="H35" s="46"/>
      <c r="I35" s="4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25.5" customHeight="1" x14ac:dyDescent="0.35"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30.75" customHeight="1" x14ac:dyDescent="0.35"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8.25" customHeight="1" x14ac:dyDescent="0.35"/>
    <row r="39" spans="1:20" ht="42" customHeight="1" x14ac:dyDescent="0.35"/>
    <row r="40" spans="1:20" ht="21.75" customHeight="1" x14ac:dyDescent="0.35"/>
    <row r="41" spans="1:20" ht="27.75" customHeight="1" x14ac:dyDescent="0.35"/>
  </sheetData>
  <mergeCells count="106"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H27:I27"/>
    <mergeCell ref="B28:C28"/>
    <mergeCell ref="D28:E28"/>
    <mergeCell ref="F28:G28"/>
    <mergeCell ref="H28:I28"/>
    <mergeCell ref="C35:I35"/>
    <mergeCell ref="B7:C7"/>
    <mergeCell ref="D7:E7"/>
    <mergeCell ref="F7:G7"/>
    <mergeCell ref="H7:I7"/>
    <mergeCell ref="B8:C8"/>
    <mergeCell ref="D8:E8"/>
    <mergeCell ref="F8:G8"/>
    <mergeCell ref="H8:I8"/>
    <mergeCell ref="B30:C30"/>
    <mergeCell ref="D30:E30"/>
    <mergeCell ref="F30:G30"/>
    <mergeCell ref="H30:I30"/>
    <mergeCell ref="B32:C32"/>
    <mergeCell ref="D32:E32"/>
    <mergeCell ref="F32:G32"/>
    <mergeCell ref="H32:I32"/>
    <mergeCell ref="B29:C29"/>
    <mergeCell ref="D29:E29"/>
    <mergeCell ref="F29:G29"/>
    <mergeCell ref="H29:I29"/>
    <mergeCell ref="B27:C27"/>
    <mergeCell ref="D27:E27"/>
    <mergeCell ref="F27:G27"/>
    <mergeCell ref="B23:C23"/>
    <mergeCell ref="D23:E23"/>
    <mergeCell ref="F23:G23"/>
    <mergeCell ref="H23:I23"/>
    <mergeCell ref="B24:C24"/>
    <mergeCell ref="D24:E24"/>
    <mergeCell ref="F24:G24"/>
    <mergeCell ref="H24:I24"/>
    <mergeCell ref="B22:C22"/>
    <mergeCell ref="D22:E22"/>
    <mergeCell ref="F22:G22"/>
    <mergeCell ref="H22:I22"/>
    <mergeCell ref="B21:C21"/>
    <mergeCell ref="D21:E21"/>
    <mergeCell ref="F21:G21"/>
    <mergeCell ref="H21:I21"/>
    <mergeCell ref="B18:C18"/>
    <mergeCell ref="D18:E18"/>
    <mergeCell ref="F18:G18"/>
    <mergeCell ref="H18:I18"/>
    <mergeCell ref="H10:I10"/>
    <mergeCell ref="B17:C17"/>
    <mergeCell ref="D17:E17"/>
    <mergeCell ref="F17:G17"/>
    <mergeCell ref="H17:I17"/>
    <mergeCell ref="B16:C16"/>
    <mergeCell ref="D16:E16"/>
    <mergeCell ref="F16:G16"/>
    <mergeCell ref="H16:I16"/>
    <mergeCell ref="B12:C12"/>
    <mergeCell ref="D12:E12"/>
    <mergeCell ref="F12:G12"/>
    <mergeCell ref="H12:I12"/>
    <mergeCell ref="B13:C13"/>
    <mergeCell ref="D13:E13"/>
    <mergeCell ref="F13:G13"/>
    <mergeCell ref="B20:C20"/>
    <mergeCell ref="D20:E20"/>
    <mergeCell ref="F20:G20"/>
    <mergeCell ref="H20:I20"/>
    <mergeCell ref="B14:C14"/>
    <mergeCell ref="D14:E14"/>
    <mergeCell ref="F14:G14"/>
    <mergeCell ref="H14:I14"/>
    <mergeCell ref="B15:C15"/>
    <mergeCell ref="D15:E15"/>
    <mergeCell ref="F15:G15"/>
    <mergeCell ref="H15:I15"/>
    <mergeCell ref="F10:G10"/>
    <mergeCell ref="B11:C11"/>
    <mergeCell ref="D11:E11"/>
    <mergeCell ref="F11:G11"/>
    <mergeCell ref="H11:I11"/>
    <mergeCell ref="H13:I13"/>
    <mergeCell ref="A1:J3"/>
    <mergeCell ref="B19:C19"/>
    <mergeCell ref="D19:E19"/>
    <mergeCell ref="F19:G19"/>
    <mergeCell ref="H19:I19"/>
    <mergeCell ref="B9:C9"/>
    <mergeCell ref="D9:E9"/>
    <mergeCell ref="F9:G9"/>
    <mergeCell ref="H9:I9"/>
    <mergeCell ref="B10:C10"/>
    <mergeCell ref="D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</cp:lastModifiedBy>
  <cp:lastPrinted>2018-03-15T11:03:16Z</cp:lastPrinted>
  <dcterms:created xsi:type="dcterms:W3CDTF">2017-03-22T03:21:36Z</dcterms:created>
  <dcterms:modified xsi:type="dcterms:W3CDTF">2018-03-23T07:40:20Z</dcterms:modified>
</cp:coreProperties>
</file>